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BON\OneDrive - HÔPITAUX UNIVERSITAIRES DE GENEVE\Bureau-En cours\PUBLI-ROI_Pyxis_BDstudy\"/>
    </mc:Choice>
  </mc:AlternateContent>
  <bookViews>
    <workbookView xWindow="0" yWindow="0" windowWidth="20160" windowHeight="9648"/>
  </bookViews>
  <sheets>
    <sheet name="EUR" sheetId="2" r:id="rId1"/>
  </sheet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28" i="2" l="1"/>
  <c r="E28" i="2"/>
  <c r="E29" i="2" s="1"/>
  <c r="M27" i="2"/>
  <c r="L27" i="2"/>
  <c r="K27" i="2"/>
  <c r="J27" i="2"/>
  <c r="I27" i="2"/>
  <c r="H27" i="2"/>
  <c r="G27" i="2"/>
  <c r="M26" i="2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M24" i="2"/>
  <c r="L24" i="2"/>
  <c r="K24" i="2"/>
  <c r="J24" i="2"/>
  <c r="I24" i="2"/>
  <c r="H24" i="2"/>
  <c r="G24" i="2"/>
  <c r="E15" i="2"/>
  <c r="E16" i="2" s="1"/>
  <c r="F14" i="2"/>
  <c r="J14" i="2" s="1"/>
  <c r="J13" i="2"/>
  <c r="I28" i="2" l="1"/>
  <c r="M28" i="2"/>
  <c r="J15" i="2"/>
  <c r="K14" i="2"/>
  <c r="G14" i="2"/>
  <c r="G28" i="2"/>
  <c r="K28" i="2"/>
  <c r="H28" i="2"/>
  <c r="L28" i="2"/>
  <c r="J28" i="2"/>
  <c r="F29" i="2"/>
  <c r="E32" i="2"/>
  <c r="M13" i="2"/>
  <c r="G13" i="2"/>
  <c r="M14" i="2"/>
  <c r="I13" i="2"/>
  <c r="K13" i="2"/>
  <c r="I14" i="2"/>
  <c r="F15" i="2"/>
  <c r="F16" i="2" s="1"/>
  <c r="H13" i="2"/>
  <c r="L13" i="2"/>
  <c r="H14" i="2"/>
  <c r="L14" i="2"/>
  <c r="G15" i="2" l="1"/>
  <c r="G29" i="2"/>
  <c r="H29" i="2" s="1"/>
  <c r="I29" i="2" s="1"/>
  <c r="J29" i="2" s="1"/>
  <c r="K29" i="2" s="1"/>
  <c r="L29" i="2" s="1"/>
  <c r="M29" i="2" s="1"/>
  <c r="K15" i="2"/>
  <c r="M15" i="2"/>
  <c r="L15" i="2"/>
  <c r="I15" i="2"/>
  <c r="F32" i="2"/>
  <c r="G16" i="2"/>
  <c r="H15" i="2"/>
  <c r="H16" i="2" l="1"/>
  <c r="G32" i="2"/>
  <c r="H32" i="2" l="1"/>
  <c r="I16" i="2"/>
  <c r="I32" i="2" l="1"/>
  <c r="J16" i="2"/>
  <c r="K16" i="2" l="1"/>
  <c r="J32" i="2"/>
  <c r="L16" i="2" l="1"/>
  <c r="K32" i="2"/>
  <c r="L32" i="2" l="1"/>
  <c r="M16" i="2"/>
  <c r="M32" i="2" s="1"/>
</calcChain>
</file>

<file path=xl/sharedStrings.xml><?xml version="1.0" encoding="utf-8"?>
<sst xmlns="http://schemas.openxmlformats.org/spreadsheetml/2006/main" count="31" uniqueCount="30">
  <si>
    <t>Investment</t>
  </si>
  <si>
    <t>Years</t>
  </si>
  <si>
    <t>Savings</t>
  </si>
  <si>
    <t>Non-investment in traditional ward stock</t>
  </si>
  <si>
    <t>Initial stock value</t>
  </si>
  <si>
    <t>Initial</t>
  </si>
  <si>
    <t>Annual</t>
  </si>
  <si>
    <t>Acquisition</t>
  </si>
  <si>
    <t>Amortization</t>
  </si>
  <si>
    <t>Maintenance</t>
  </si>
  <si>
    <t>Final balance</t>
  </si>
  <si>
    <t>Cumulative investments</t>
  </si>
  <si>
    <t>Annual investments</t>
  </si>
  <si>
    <t>Annual savings</t>
  </si>
  <si>
    <t>Cumulative savings</t>
  </si>
  <si>
    <t>Medications</t>
  </si>
  <si>
    <t>Logistics</t>
  </si>
  <si>
    <t>Safety</t>
  </si>
  <si>
    <t>Human resources</t>
  </si>
  <si>
    <t>Nb years</t>
  </si>
  <si>
    <t>% acquisition</t>
  </si>
  <si>
    <t>Installation costs</t>
  </si>
  <si>
    <t>EUR</t>
  </si>
  <si>
    <t xml:space="preserve">Instructions: </t>
  </si>
  <si>
    <t>Costs in negative values, savings in positive values</t>
  </si>
  <si>
    <t>Values have to be inserted in the grey boxes. The rest is calculated automatically.</t>
  </si>
  <si>
    <t>ROI: the net benefit in euros at the end of the amortization period</t>
  </si>
  <si>
    <t>Time to recover: the duration until the initial investments</t>
  </si>
  <si>
    <t xml:space="preserve">will be reimbursed by the annual balance. </t>
  </si>
  <si>
    <t>Copyright - Pr Pascal Bonnabry - Geneva University Hospitals - 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</si>
</sst>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Return on investment (ROI)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EUR!$E$9:$M$9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EUR!$E$32:$M$32</c:f>
              <c:numCache>
                <c:formatCode>General</c:formatCode>
                <c:ptCount val="9"/>
                <c:pt idx="0">
                  <c:v>-32500</c:v>
                </c:pt>
                <c:pt idx="1">
                  <c:v>-23878</c:v>
                </c:pt>
                <c:pt idx="2">
                  <c:v>-15256</c:v>
                </c:pt>
                <c:pt idx="3">
                  <c:v>-6634</c:v>
                </c:pt>
                <c:pt idx="4">
                  <c:v>1988</c:v>
                </c:pt>
                <c:pt idx="5">
                  <c:v>10610</c:v>
                </c:pt>
                <c:pt idx="6">
                  <c:v>19232</c:v>
                </c:pt>
                <c:pt idx="7">
                  <c:v>27854</c:v>
                </c:pt>
                <c:pt idx="8">
                  <c:v>36476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112984"/>
        <c:axId val="163179712"/>
      </c:lineChart>
      <c:catAx>
        <c:axId val="163112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fr-CH" sz="1600" baseline="0">
                    <a:latin typeface="Arial" panose="020B0604020202020204" pitchFamily="34" charset="0"/>
                  </a:rPr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r-FR"/>
          </a:p>
        </c:txPr>
        <c:crossAx val="163179712"/>
        <c:crosses val="autoZero"/>
        <c:auto val="1"/>
        <c:lblAlgn val="ctr"/>
        <c:lblOffset val="100"/>
        <c:noMultiLvlLbl val="0"/>
      </c:catAx>
      <c:valAx>
        <c:axId val="163179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fr-CH" sz="1600" baseline="0">
                    <a:latin typeface="Arial" panose="020B0604020202020204" pitchFamily="34" charset="0"/>
                  </a:rPr>
                  <a:t>EUR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crossAx val="16311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32</xdr:row>
      <xdr:rowOff>160020</xdr:rowOff>
    </xdr:from>
    <xdr:to>
      <xdr:col>8</xdr:col>
      <xdr:colOff>373380</xdr:colOff>
      <xdr:row>54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880346</xdr:colOff>
      <xdr:row>2</xdr:row>
      <xdr:rowOff>92422</xdr:rowOff>
    </xdr:to>
    <xdr:pic>
      <xdr:nvPicPr>
        <xdr:cNvPr id="6" name="Image 5" descr="LOGO_HUG_H_QUADRI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2866" cy="458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9" workbookViewId="0">
      <selection activeCell="K44" sqref="K44"/>
    </sheetView>
  </sheetViews>
  <sheetFormatPr baseColWidth="10" defaultRowHeight="14.4" x14ac:dyDescent="0.3"/>
  <cols>
    <col min="1" max="1" width="16.21875" customWidth="1"/>
    <col min="2" max="2" width="34.6640625" bestFit="1" customWidth="1"/>
    <col min="4" max="4" width="7.33203125" customWidth="1"/>
  </cols>
  <sheetData>
    <row r="1" spans="1:15" x14ac:dyDescent="0.3">
      <c r="F1" s="2" t="s">
        <v>23</v>
      </c>
      <c r="G1" t="s">
        <v>24</v>
      </c>
    </row>
    <row r="2" spans="1:15" x14ac:dyDescent="0.3">
      <c r="G2" t="s">
        <v>25</v>
      </c>
    </row>
    <row r="4" spans="1:15" x14ac:dyDescent="0.3">
      <c r="A4" t="s">
        <v>29</v>
      </c>
    </row>
    <row r="8" spans="1:15" x14ac:dyDescent="0.3">
      <c r="E8" s="2" t="s">
        <v>1</v>
      </c>
      <c r="F8" s="2"/>
      <c r="G8" s="2"/>
      <c r="H8" s="2"/>
      <c r="I8" s="2"/>
      <c r="J8" s="2"/>
      <c r="K8" s="2"/>
      <c r="L8" s="2"/>
      <c r="M8" s="2"/>
    </row>
    <row r="9" spans="1:15" x14ac:dyDescent="0.3">
      <c r="E9" s="2">
        <v>0</v>
      </c>
      <c r="F9" s="2">
        <v>1</v>
      </c>
      <c r="G9" s="2">
        <v>2</v>
      </c>
      <c r="H9" s="2">
        <v>3</v>
      </c>
      <c r="I9" s="2">
        <v>4</v>
      </c>
      <c r="J9" s="2">
        <v>5</v>
      </c>
      <c r="K9" s="2">
        <v>6</v>
      </c>
      <c r="L9" s="2">
        <v>7</v>
      </c>
      <c r="M9" s="2">
        <v>8</v>
      </c>
      <c r="N9" s="2"/>
      <c r="O9" s="2"/>
    </row>
    <row r="10" spans="1:15" x14ac:dyDescent="0.3">
      <c r="A10" s="3" t="s">
        <v>0</v>
      </c>
      <c r="C10" t="s">
        <v>22</v>
      </c>
    </row>
    <row r="11" spans="1:15" x14ac:dyDescent="0.3">
      <c r="B11" t="s">
        <v>7</v>
      </c>
      <c r="E11" s="4">
        <v>-45000</v>
      </c>
    </row>
    <row r="12" spans="1:15" x14ac:dyDescent="0.3">
      <c r="B12" t="s">
        <v>21</v>
      </c>
      <c r="E12" s="4">
        <v>0</v>
      </c>
    </row>
    <row r="13" spans="1:15" x14ac:dyDescent="0.3">
      <c r="B13" t="s">
        <v>8</v>
      </c>
      <c r="C13" t="s">
        <v>19</v>
      </c>
      <c r="D13" s="4">
        <v>8</v>
      </c>
      <c r="F13">
        <f>E11/D13</f>
        <v>-5625</v>
      </c>
      <c r="G13">
        <f>$F$13</f>
        <v>-5625</v>
      </c>
      <c r="H13">
        <f t="shared" ref="H13:M13" si="0">$F$13</f>
        <v>-5625</v>
      </c>
      <c r="I13">
        <f t="shared" si="0"/>
        <v>-5625</v>
      </c>
      <c r="J13">
        <f t="shared" si="0"/>
        <v>-5625</v>
      </c>
      <c r="K13">
        <f t="shared" si="0"/>
        <v>-5625</v>
      </c>
      <c r="L13">
        <f t="shared" si="0"/>
        <v>-5625</v>
      </c>
      <c r="M13">
        <f t="shared" si="0"/>
        <v>-5625</v>
      </c>
    </row>
    <row r="14" spans="1:15" x14ac:dyDescent="0.3">
      <c r="B14" t="s">
        <v>9</v>
      </c>
      <c r="C14" t="s">
        <v>20</v>
      </c>
      <c r="D14" s="4">
        <v>6</v>
      </c>
      <c r="F14">
        <f>E11*D14/100</f>
        <v>-2700</v>
      </c>
      <c r="G14">
        <f>$F$14</f>
        <v>-2700</v>
      </c>
      <c r="H14">
        <f t="shared" ref="H14:M14" si="1">$F$14</f>
        <v>-2700</v>
      </c>
      <c r="I14">
        <f t="shared" si="1"/>
        <v>-2700</v>
      </c>
      <c r="J14">
        <f t="shared" si="1"/>
        <v>-2700</v>
      </c>
      <c r="K14">
        <f t="shared" si="1"/>
        <v>-2700</v>
      </c>
      <c r="L14">
        <f t="shared" si="1"/>
        <v>-2700</v>
      </c>
      <c r="M14">
        <f t="shared" si="1"/>
        <v>-2700</v>
      </c>
    </row>
    <row r="15" spans="1:15" s="2" customFormat="1" x14ac:dyDescent="0.3">
      <c r="B15" s="2" t="s">
        <v>12</v>
      </c>
      <c r="E15" s="2">
        <f>SUM(E11:E12)</f>
        <v>-45000</v>
      </c>
      <c r="F15" s="2">
        <f>F13+F14</f>
        <v>-8325</v>
      </c>
      <c r="G15" s="2">
        <f t="shared" ref="G15:M15" si="2">G13+G14</f>
        <v>-8325</v>
      </c>
      <c r="H15" s="2">
        <f t="shared" si="2"/>
        <v>-8325</v>
      </c>
      <c r="I15" s="2">
        <f t="shared" si="2"/>
        <v>-8325</v>
      </c>
      <c r="J15" s="2">
        <f t="shared" si="2"/>
        <v>-8325</v>
      </c>
      <c r="K15" s="2">
        <f t="shared" si="2"/>
        <v>-8325</v>
      </c>
      <c r="L15" s="2">
        <f t="shared" si="2"/>
        <v>-8325</v>
      </c>
      <c r="M15" s="2">
        <f t="shared" si="2"/>
        <v>-8325</v>
      </c>
    </row>
    <row r="16" spans="1:15" x14ac:dyDescent="0.3">
      <c r="B16" s="2" t="s">
        <v>11</v>
      </c>
      <c r="E16" s="2">
        <f>E15</f>
        <v>-45000</v>
      </c>
      <c r="F16" s="2">
        <f>E16+F15</f>
        <v>-53325</v>
      </c>
      <c r="G16" s="2">
        <f t="shared" ref="G16:M16" si="3">F16+G15</f>
        <v>-61650</v>
      </c>
      <c r="H16" s="2">
        <f t="shared" si="3"/>
        <v>-69975</v>
      </c>
      <c r="I16" s="2">
        <f t="shared" si="3"/>
        <v>-78300</v>
      </c>
      <c r="J16" s="2">
        <f t="shared" si="3"/>
        <v>-86625</v>
      </c>
      <c r="K16" s="2">
        <f t="shared" si="3"/>
        <v>-94950</v>
      </c>
      <c r="L16" s="2">
        <f t="shared" si="3"/>
        <v>-103275</v>
      </c>
      <c r="M16" s="2">
        <f t="shared" si="3"/>
        <v>-111600</v>
      </c>
    </row>
    <row r="17" spans="1:13" x14ac:dyDescent="0.3">
      <c r="B17" s="2"/>
    </row>
    <row r="18" spans="1:13" x14ac:dyDescent="0.3">
      <c r="B18" s="2"/>
    </row>
    <row r="19" spans="1:13" x14ac:dyDescent="0.3">
      <c r="A19" s="3" t="s">
        <v>2</v>
      </c>
      <c r="C19" t="s">
        <v>22</v>
      </c>
    </row>
    <row r="21" spans="1:13" x14ac:dyDescent="0.3">
      <c r="A21" s="1" t="s">
        <v>5</v>
      </c>
      <c r="B21" t="s">
        <v>3</v>
      </c>
      <c r="E21" s="4">
        <v>6250</v>
      </c>
    </row>
    <row r="22" spans="1:13" x14ac:dyDescent="0.3">
      <c r="A22" s="1"/>
      <c r="B22" t="s">
        <v>4</v>
      </c>
      <c r="E22" s="4">
        <v>6250</v>
      </c>
    </row>
    <row r="23" spans="1:13" x14ac:dyDescent="0.3">
      <c r="A23" s="1"/>
    </row>
    <row r="24" spans="1:13" x14ac:dyDescent="0.3">
      <c r="A24" s="1" t="s">
        <v>6</v>
      </c>
      <c r="B24" t="s">
        <v>18</v>
      </c>
      <c r="F24" s="4">
        <v>4942</v>
      </c>
      <c r="G24">
        <f>$F$24</f>
        <v>4942</v>
      </c>
      <c r="H24">
        <f t="shared" ref="H24:M24" si="4">$F$24</f>
        <v>4942</v>
      </c>
      <c r="I24">
        <f t="shared" si="4"/>
        <v>4942</v>
      </c>
      <c r="J24">
        <f t="shared" si="4"/>
        <v>4942</v>
      </c>
      <c r="K24">
        <f t="shared" si="4"/>
        <v>4942</v>
      </c>
      <c r="L24">
        <f t="shared" si="4"/>
        <v>4942</v>
      </c>
      <c r="M24">
        <f t="shared" si="4"/>
        <v>4942</v>
      </c>
    </row>
    <row r="25" spans="1:13" x14ac:dyDescent="0.3">
      <c r="B25" t="s">
        <v>15</v>
      </c>
      <c r="F25" s="4">
        <v>6250</v>
      </c>
      <c r="G25">
        <f>$F$25</f>
        <v>6250</v>
      </c>
      <c r="H25">
        <f t="shared" ref="H25:M25" si="5">$F$25</f>
        <v>6250</v>
      </c>
      <c r="I25">
        <f t="shared" si="5"/>
        <v>6250</v>
      </c>
      <c r="J25">
        <f t="shared" si="5"/>
        <v>6250</v>
      </c>
      <c r="K25">
        <f t="shared" si="5"/>
        <v>6250</v>
      </c>
      <c r="L25">
        <f t="shared" si="5"/>
        <v>6250</v>
      </c>
      <c r="M25">
        <f t="shared" si="5"/>
        <v>6250</v>
      </c>
    </row>
    <row r="26" spans="1:13" x14ac:dyDescent="0.3">
      <c r="B26" t="s">
        <v>16</v>
      </c>
      <c r="F26" s="4">
        <v>1300</v>
      </c>
      <c r="G26">
        <f>$F$26</f>
        <v>1300</v>
      </c>
      <c r="H26">
        <f t="shared" ref="H26:M26" si="6">$F$26</f>
        <v>1300</v>
      </c>
      <c r="I26">
        <f t="shared" si="6"/>
        <v>1300</v>
      </c>
      <c r="J26">
        <f t="shared" si="6"/>
        <v>1300</v>
      </c>
      <c r="K26">
        <f t="shared" si="6"/>
        <v>1300</v>
      </c>
      <c r="L26">
        <f t="shared" si="6"/>
        <v>1300</v>
      </c>
      <c r="M26">
        <f t="shared" si="6"/>
        <v>1300</v>
      </c>
    </row>
    <row r="27" spans="1:13" x14ac:dyDescent="0.3">
      <c r="B27" t="s">
        <v>17</v>
      </c>
      <c r="F27" s="4">
        <v>4455</v>
      </c>
      <c r="G27">
        <f>$F$27</f>
        <v>4455</v>
      </c>
      <c r="H27">
        <f t="shared" ref="H27:M27" si="7">$F$27</f>
        <v>4455</v>
      </c>
      <c r="I27">
        <f t="shared" si="7"/>
        <v>4455</v>
      </c>
      <c r="J27">
        <f t="shared" si="7"/>
        <v>4455</v>
      </c>
      <c r="K27">
        <f t="shared" si="7"/>
        <v>4455</v>
      </c>
      <c r="L27">
        <f t="shared" si="7"/>
        <v>4455</v>
      </c>
      <c r="M27">
        <f t="shared" si="7"/>
        <v>4455</v>
      </c>
    </row>
    <row r="28" spans="1:13" s="2" customFormat="1" x14ac:dyDescent="0.3">
      <c r="B28" s="2" t="s">
        <v>13</v>
      </c>
      <c r="E28" s="2">
        <f>SUM(E21:E27)</f>
        <v>12500</v>
      </c>
      <c r="F28" s="2">
        <f>SUM(F21:F27)</f>
        <v>16947</v>
      </c>
      <c r="G28" s="2">
        <f t="shared" ref="G28:M28" si="8">SUM(G21:G27)</f>
        <v>16947</v>
      </c>
      <c r="H28" s="2">
        <f t="shared" si="8"/>
        <v>16947</v>
      </c>
      <c r="I28" s="2">
        <f t="shared" si="8"/>
        <v>16947</v>
      </c>
      <c r="J28" s="2">
        <f t="shared" si="8"/>
        <v>16947</v>
      </c>
      <c r="K28" s="2">
        <f t="shared" si="8"/>
        <v>16947</v>
      </c>
      <c r="L28" s="2">
        <f t="shared" si="8"/>
        <v>16947</v>
      </c>
      <c r="M28" s="2">
        <f t="shared" si="8"/>
        <v>16947</v>
      </c>
    </row>
    <row r="29" spans="1:13" x14ac:dyDescent="0.3">
      <c r="B29" s="2" t="s">
        <v>14</v>
      </c>
      <c r="E29" s="2">
        <f>E28</f>
        <v>12500</v>
      </c>
      <c r="F29" s="2">
        <f>E29+F28</f>
        <v>29447</v>
      </c>
      <c r="G29" s="2">
        <f t="shared" ref="G29:M29" si="9">F29+G28</f>
        <v>46394</v>
      </c>
      <c r="H29" s="2">
        <f t="shared" si="9"/>
        <v>63341</v>
      </c>
      <c r="I29" s="2">
        <f t="shared" si="9"/>
        <v>80288</v>
      </c>
      <c r="J29" s="2">
        <f t="shared" si="9"/>
        <v>97235</v>
      </c>
      <c r="K29" s="2">
        <f t="shared" si="9"/>
        <v>114182</v>
      </c>
      <c r="L29" s="2">
        <f t="shared" si="9"/>
        <v>131129</v>
      </c>
      <c r="M29" s="2">
        <f t="shared" si="9"/>
        <v>148076</v>
      </c>
    </row>
    <row r="32" spans="1:13" x14ac:dyDescent="0.3">
      <c r="A32" s="3" t="s">
        <v>10</v>
      </c>
      <c r="B32" s="2"/>
      <c r="E32" s="2">
        <f>E16+E29</f>
        <v>-32500</v>
      </c>
      <c r="F32" s="2">
        <f t="shared" ref="F32:M32" si="10">F16+F29</f>
        <v>-23878</v>
      </c>
      <c r="G32" s="2">
        <f t="shared" si="10"/>
        <v>-15256</v>
      </c>
      <c r="H32" s="2">
        <f t="shared" si="10"/>
        <v>-6634</v>
      </c>
      <c r="I32" s="2">
        <f t="shared" si="10"/>
        <v>1988</v>
      </c>
      <c r="J32" s="2">
        <f t="shared" si="10"/>
        <v>10610</v>
      </c>
      <c r="K32" s="2">
        <f t="shared" si="10"/>
        <v>19232</v>
      </c>
      <c r="L32" s="2">
        <f t="shared" si="10"/>
        <v>27854</v>
      </c>
      <c r="M32" s="2">
        <f t="shared" si="10"/>
        <v>36476</v>
      </c>
    </row>
    <row r="35" spans="10:10" x14ac:dyDescent="0.3">
      <c r="J35" s="5" t="s">
        <v>27</v>
      </c>
    </row>
    <row r="36" spans="10:10" x14ac:dyDescent="0.3">
      <c r="J36" t="s">
        <v>28</v>
      </c>
    </row>
    <row r="38" spans="10:10" x14ac:dyDescent="0.3">
      <c r="J38" s="5" t="s">
        <v>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EUR</vt:lpstr>
    </vt:vector>
  </TitlesOfParts>
  <Company>Hôpitaux Universitaires de Genève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Hôpitaux Universitaires de Genève</dc:creator>
  <cp:lastModifiedBy>BONNABRY Pascal</cp:lastModifiedBy>
  <cp:lastPrinted>2018-05-04T07:15:57Z</cp:lastPrinted>
  <dcterms:created xsi:type="dcterms:W3CDTF">2018-05-04T06:02:42Z</dcterms:created>
  <dcterms:modified xsi:type="dcterms:W3CDTF">2018-10-12T06:48:44Z</dcterms:modified>
</cp:coreProperties>
</file>